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955" windowHeight="10290"/>
  </bookViews>
  <sheets>
    <sheet name="Reiknivel" sheetId="1" r:id="rId1"/>
    <sheet name="listar" sheetId="2" state="hidden" r:id="rId2"/>
  </sheets>
  <definedNames>
    <definedName name="ENDDATE">Reiknivel!$B$6</definedName>
    <definedName name="GRANTEDDAYS">Reiknivel!$B$8</definedName>
    <definedName name="GRANTEDMONTHS">Reiknivel!$B$9</definedName>
    <definedName name="GRANTEDREMAININGDAYS">Reiknivel!$B$10</definedName>
    <definedName name="lond">listar!$A$2:$A$33</definedName>
    <definedName name="smpr">listar!$E$2:$F$33</definedName>
    <definedName name="smsr">listar!$A$2:$B$33</definedName>
    <definedName name="STARTDATE">Reiknivel!$B$5</definedName>
    <definedName name="travb">listar!$A$2:$C$33</definedName>
    <definedName name="travel">listar!$H$2:$I$33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M1" i="2"/>
  <c r="N1" i="2" s="1"/>
  <c r="C14" i="1"/>
  <c r="D14" i="1" s="1"/>
  <c r="C13" i="1"/>
  <c r="D13" i="1" s="1"/>
  <c r="B8" i="1" l="1"/>
  <c r="E14" i="1" s="1"/>
  <c r="G14" i="1" s="1"/>
  <c r="E13" i="1" l="1"/>
  <c r="G13" i="1" s="1"/>
  <c r="B9" i="1"/>
  <c r="B10" i="1" s="1"/>
</calcChain>
</file>

<file path=xl/sharedStrings.xml><?xml version="1.0" encoding="utf-8"?>
<sst xmlns="http://schemas.openxmlformats.org/spreadsheetml/2006/main" count="122" uniqueCount="90">
  <si>
    <t>dd.mm.yy</t>
  </si>
  <si>
    <t>Fjöldi daga</t>
  </si>
  <si>
    <t>mánuðir</t>
  </si>
  <si>
    <t>aukadagar</t>
  </si>
  <si>
    <t xml:space="preserve">Austria </t>
  </si>
  <si>
    <t>550/750€</t>
  </si>
  <si>
    <t xml:space="preserve">Belgium </t>
  </si>
  <si>
    <t xml:space="preserve">Bulgaria </t>
  </si>
  <si>
    <t xml:space="preserve">Croatia </t>
  </si>
  <si>
    <t xml:space="preserve">Cyprus </t>
  </si>
  <si>
    <t xml:space="preserve">Czech Rep. </t>
  </si>
  <si>
    <t xml:space="preserve">Denmark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</si>
  <si>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</si>
  <si>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</si>
  <si>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</si>
  <si>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</si>
  <si>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</si>
  <si>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 xml:space="preserve">Holland </t>
  </si>
  <si>
    <t xml:space="preserve">Hungary </t>
  </si>
  <si>
    <t xml:space="preserve">Ireland </t>
  </si>
  <si>
    <t xml:space="preserve">Italy </t>
  </si>
  <si>
    <t xml:space="preserve">Latvia </t>
  </si>
  <si>
    <t xml:space="preserve">Lichtenstein </t>
  </si>
  <si>
    <t xml:space="preserve">Lithuania </t>
  </si>
  <si>
    <t xml:space="preserve">Luxemburg </t>
  </si>
  <si>
    <t xml:space="preserve">Macedonia </t>
  </si>
  <si>
    <t xml:space="preserve">Malta </t>
  </si>
  <si>
    <t xml:space="preserve">Norway </t>
  </si>
  <si>
    <t xml:space="preserve">Poland </t>
  </si>
  <si>
    <t xml:space="preserve">Portugal </t>
  </si>
  <si>
    <t xml:space="preserve">Romania </t>
  </si>
  <si>
    <t xml:space="preserve">Slovakia </t>
  </si>
  <si>
    <t xml:space="preserve">Slovenia </t>
  </si>
  <si>
    <t xml:space="preserve">Spain </t>
  </si>
  <si>
    <t xml:space="preserve">Sweden </t>
  </si>
  <si>
    <t xml:space="preserve">Turkey </t>
  </si>
  <si>
    <t xml:space="preserve">UK </t>
  </si>
  <si>
    <t>Skiptinám</t>
  </si>
  <si>
    <t>Starfsnám</t>
  </si>
  <si>
    <t>smsr</t>
  </si>
  <si>
    <t>smpr</t>
  </si>
  <si>
    <t>Land</t>
  </si>
  <si>
    <t>Mánaðar styrkur</t>
  </si>
  <si>
    <t xml:space="preserve">Styrkur á dag 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</si>
  <si>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</si>
  <si>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</si>
  <si>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</si>
  <si>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</si>
  <si>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</si>
  <si>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</si>
  <si>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</si>
  <si>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</si>
  <si>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</si>
  <si>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</si>
  <si>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</si>
  <si>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</si>
  <si>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Holland</t>
  </si>
  <si>
    <t>Hungary</t>
  </si>
  <si>
    <t>Ireland</t>
  </si>
  <si>
    <t>Italy</t>
  </si>
  <si>
    <t>Latvia</t>
  </si>
  <si>
    <t>Lichtenstein</t>
  </si>
  <si>
    <t>Lithuania</t>
  </si>
  <si>
    <t>Luxemburg</t>
  </si>
  <si>
    <t>Macedonia</t>
  </si>
  <si>
    <t>Malta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</si>
  <si>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</si>
  <si>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</si>
  <si>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</si>
  <si>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</si>
  <si>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</si>
  <si>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</si>
  <si>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</si>
  <si>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</si>
  <si>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Turkey</t>
  </si>
  <si>
    <t>UK</t>
  </si>
  <si>
    <t>travel</t>
  </si>
  <si>
    <t>Áætlaður heildar styrkur</t>
  </si>
  <si>
    <t>Ferða styrkur*</t>
  </si>
  <si>
    <t>*í vissum tilvikum getur ferðastyrkur orðið aðeins hærri, t.d. þegar farið er til norður noregs en ekki Oslo</t>
  </si>
  <si>
    <t>Uppihalds styrkur</t>
  </si>
  <si>
    <t>travb</t>
  </si>
  <si>
    <t xml:space="preserve">Ef fjöldi daga reiknast ekki þá er dagsetning slegin rangt inn </t>
  </si>
  <si>
    <r>
      <rPr>
        <b/>
        <sz val="14"/>
        <color rgb="FFFF0000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>. Upphafsdagur:</t>
    </r>
  </si>
  <si>
    <r>
      <rPr>
        <b/>
        <sz val="14"/>
        <color rgb="FFFF0000"/>
        <rFont val="Calibri"/>
        <family val="2"/>
        <scheme val="minor"/>
      </rPr>
      <t>B</t>
    </r>
    <r>
      <rPr>
        <b/>
        <sz val="14"/>
        <color theme="1"/>
        <rFont val="Calibri"/>
        <family val="2"/>
        <scheme val="minor"/>
      </rPr>
      <t>. Lokadagur:</t>
    </r>
  </si>
  <si>
    <r>
      <rPr>
        <b/>
        <sz val="14"/>
        <color rgb="FFFF0000"/>
        <rFont val="Calibri"/>
        <family val="2"/>
        <scheme val="minor"/>
      </rPr>
      <t>C</t>
    </r>
    <r>
      <rPr>
        <b/>
        <sz val="14"/>
        <color theme="1"/>
        <rFont val="Calibri"/>
        <family val="2"/>
        <scheme val="minor"/>
      </rPr>
      <t>. Skiptinám í:</t>
    </r>
  </si>
  <si>
    <r>
      <rPr>
        <b/>
        <sz val="14"/>
        <color rgb="FFFF0000"/>
        <rFont val="Calibri"/>
        <family val="2"/>
        <scheme val="minor"/>
      </rPr>
      <t>D</t>
    </r>
    <r>
      <rPr>
        <b/>
        <sz val="14"/>
        <color theme="1"/>
        <rFont val="Calibri"/>
        <family val="2"/>
        <scheme val="minor"/>
      </rPr>
      <t>. Starfsnám í:</t>
    </r>
  </si>
  <si>
    <t>Erasmus+ stúdentaskipti - útreikningur á lengd dvalar í dögum og áætluð upphæð styrks</t>
  </si>
  <si>
    <r>
      <t xml:space="preserve">Fylltu út í reiti </t>
    </r>
    <r>
      <rPr>
        <b/>
        <sz val="18"/>
        <color rgb="FFFF0000"/>
        <rFont val="Calibri"/>
        <family val="2"/>
        <scheme val="minor"/>
      </rPr>
      <t>A</t>
    </r>
    <r>
      <rPr>
        <b/>
        <sz val="18"/>
        <color theme="1"/>
        <rFont val="Calibri"/>
        <family val="2"/>
        <scheme val="minor"/>
      </rPr>
      <t xml:space="preserve"> og </t>
    </r>
    <r>
      <rPr>
        <b/>
        <sz val="18"/>
        <color rgb="FFFF0000"/>
        <rFont val="Calibri"/>
        <family val="2"/>
        <scheme val="minor"/>
      </rPr>
      <t>B</t>
    </r>
    <r>
      <rPr>
        <b/>
        <sz val="18"/>
        <color theme="1"/>
        <rFont val="Calibri"/>
        <family val="2"/>
        <scheme val="minor"/>
      </rPr>
      <t xml:space="preserve"> og síðan annað hvort </t>
    </r>
    <r>
      <rPr>
        <b/>
        <sz val="18"/>
        <color rgb="FFFF0000"/>
        <rFont val="Calibri"/>
        <family val="2"/>
        <scheme val="minor"/>
      </rPr>
      <t>C</t>
    </r>
    <r>
      <rPr>
        <b/>
        <sz val="18"/>
        <color theme="1"/>
        <rFont val="Calibri"/>
        <family val="2"/>
        <scheme val="minor"/>
      </rPr>
      <t xml:space="preserve"> eða </t>
    </r>
    <r>
      <rPr>
        <b/>
        <sz val="18"/>
        <color rgb="FFFF0000"/>
        <rFont val="Calibri"/>
        <family val="2"/>
        <scheme val="minor"/>
      </rPr>
      <t>D</t>
    </r>
  </si>
  <si>
    <t xml:space="preserve">eða suður hluta Ítalíu í stað norðurhluta. Ferðastyrkur byggist á vegalengd.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</si>
</sst>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\ [$€-1]_-;\-* #,##0.0\ [$€-1]_-;_-* &quot;-&quot;??\ [$€-1]_-;_-@_-"/>
    <numFmt numFmtId="166" formatCode="_-* #,##0\ [$€-1]_-;\-* #,##0\ [$€-1]_-;_-* &quot;-&quot;??\ [$€-1]_-;_-@_-"/>
    <numFmt numFmtId="171" formatCode="dd/mm/yy;@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166" fontId="3" fillId="2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166" fontId="0" fillId="0" borderId="0" xfId="0" applyNumberFormat="1"/>
    <xf numFmtId="166" fontId="3" fillId="4" borderId="1" xfId="0" applyNumberFormat="1" applyFont="1" applyFill="1" applyBorder="1"/>
    <xf numFmtId="165" fontId="3" fillId="4" borderId="1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1" fontId="3" fillId="5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5"/>
  <sheetViews>
    <sheetView showGridLines="0" tabSelected="1" workbookViewId="0">
      <selection activeCell="I16" sqref="I16"/>
    </sheetView>
  </sheetViews>
  <sheetFormatPr defaultRowHeight="15" x14ac:dyDescent="0.25"/>
  <cols>
    <col min="1" max="1" width="26.7109375" customWidth="1"/>
    <col min="2" max="7" width="14.7109375" customWidth="1"/>
  </cols>
  <sheetData>
    <row r="1" spans="1:9" ht="23.25" x14ac:dyDescent="0.35">
      <c r="A1" s="1" t="s">
        <v>87</v>
      </c>
    </row>
    <row r="2" spans="1:9" ht="23.25" x14ac:dyDescent="0.35">
      <c r="A2" s="1" t="s">
        <v>88</v>
      </c>
    </row>
    <row r="3" spans="1:9" ht="12.75" customHeight="1" x14ac:dyDescent="0.35">
      <c r="A3" s="1"/>
    </row>
    <row r="4" spans="1:9" ht="18.75" x14ac:dyDescent="0.3">
      <c r="A4" s="2"/>
      <c r="B4" s="17" t="s">
        <v>0</v>
      </c>
    </row>
    <row r="5" spans="1:9" ht="18.75" x14ac:dyDescent="0.3">
      <c r="A5" s="3" t="s">
        <v>83</v>
      </c>
      <c r="B5" s="18"/>
      <c r="C5" s="14" t="s">
        <v>82</v>
      </c>
      <c r="D5" s="14"/>
      <c r="E5" s="4"/>
      <c r="F5" s="4"/>
      <c r="G5" s="4"/>
      <c r="H5" s="4"/>
      <c r="I5" s="4"/>
    </row>
    <row r="6" spans="1:9" ht="18.75" x14ac:dyDescent="0.3">
      <c r="A6" s="3" t="s">
        <v>84</v>
      </c>
      <c r="B6" s="18"/>
      <c r="C6" s="14"/>
      <c r="D6" s="14"/>
      <c r="E6" s="4"/>
      <c r="F6" s="4"/>
      <c r="G6" s="4"/>
      <c r="H6" s="4"/>
      <c r="I6" s="4"/>
    </row>
    <row r="7" spans="1:9" ht="18.75" x14ac:dyDescent="0.3">
      <c r="A7" s="5"/>
      <c r="B7" s="4"/>
      <c r="C7" s="14"/>
      <c r="D7" s="14"/>
      <c r="E7" s="4"/>
      <c r="F7" s="4"/>
      <c r="G7" s="4"/>
      <c r="H7" s="4"/>
      <c r="I7" s="4"/>
    </row>
    <row r="8" spans="1:9" ht="18.75" x14ac:dyDescent="0.3">
      <c r="A8" s="7" t="s">
        <v>1</v>
      </c>
      <c r="B8" s="6">
        <f>(YEAR(ENDDATE)-YEAR(STARTDATE))* 360 + (MONTH(ENDDATE)-MONTH(STARTDATE)) * 30 + ( IF( DAY(ENDDATE)=31,30,DAY(ENDDATE)) - IF( DAY(STARTDATE)=31,30,DAY(STARTDATE)) ) + 1</f>
        <v>1</v>
      </c>
      <c r="C8" s="14"/>
      <c r="D8" s="14"/>
      <c r="E8" s="4"/>
      <c r="F8" s="4"/>
      <c r="G8" s="4"/>
      <c r="H8" s="4"/>
      <c r="I8" s="4"/>
    </row>
    <row r="9" spans="1:9" ht="18.75" x14ac:dyDescent="0.3">
      <c r="A9" s="3" t="s">
        <v>2</v>
      </c>
      <c r="B9" s="16">
        <f>ROUNDDOWN(GRANTEDDAYS/30,0)</f>
        <v>0</v>
      </c>
      <c r="C9" s="4"/>
      <c r="D9" s="4"/>
      <c r="E9" s="4"/>
      <c r="F9" s="4"/>
      <c r="G9" s="4"/>
      <c r="H9" s="4"/>
      <c r="I9" s="4"/>
    </row>
    <row r="10" spans="1:9" ht="18.75" x14ac:dyDescent="0.3">
      <c r="A10" s="3" t="s">
        <v>3</v>
      </c>
      <c r="B10" s="16">
        <f>GRANTEDDAYS-GRANTEDMONTHS*30</f>
        <v>1</v>
      </c>
      <c r="C10" s="4"/>
      <c r="D10" s="4"/>
      <c r="E10" s="4"/>
      <c r="F10" s="4"/>
      <c r="G10" s="4"/>
      <c r="H10" s="4"/>
      <c r="I10" s="4"/>
    </row>
    <row r="11" spans="1:9" ht="18.75" x14ac:dyDescent="0.3">
      <c r="A11" s="4"/>
      <c r="B11" s="4"/>
      <c r="C11" s="4"/>
      <c r="D11" s="4"/>
      <c r="E11" s="4"/>
      <c r="F11" s="4"/>
      <c r="G11" s="4"/>
      <c r="H11" s="4"/>
      <c r="I11" s="4"/>
    </row>
    <row r="12" spans="1:9" ht="64.5" customHeight="1" x14ac:dyDescent="0.3">
      <c r="A12" s="4"/>
      <c r="B12" s="8" t="s">
        <v>41</v>
      </c>
      <c r="C12" s="10" t="s">
        <v>42</v>
      </c>
      <c r="D12" s="10" t="s">
        <v>43</v>
      </c>
      <c r="E12" s="10" t="s">
        <v>80</v>
      </c>
      <c r="F12" s="10" t="s">
        <v>78</v>
      </c>
      <c r="G12" s="10" t="s">
        <v>77</v>
      </c>
      <c r="H12" s="4"/>
      <c r="I12" s="4"/>
    </row>
    <row r="13" spans="1:9" ht="18.75" x14ac:dyDescent="0.3">
      <c r="A13" s="15" t="s">
        <v>85</v>
      </c>
      <c r="B13" s="19"/>
      <c r="C13" s="12" t="str">
        <f>IFERROR(VLOOKUP(B13,smsr,2,FALSE),"")</f>
        <v/>
      </c>
      <c r="D13" s="13" t="str">
        <f>IFERROR(SUM(C13/30),"")</f>
        <v/>
      </c>
      <c r="E13" s="12" t="str">
        <f>IFERROR(SUM(GRANTEDDAYS*D13),"")</f>
        <v/>
      </c>
      <c r="F13" s="12" t="str">
        <f>IFERROR(VLOOKUP(B13,travb,3,FALSE),"")</f>
        <v/>
      </c>
      <c r="G13" s="9" t="str">
        <f>IFERROR(SUM(E13+F13),"")</f>
        <v/>
      </c>
      <c r="H13" s="4"/>
      <c r="I13" s="4"/>
    </row>
    <row r="14" spans="1:9" ht="18.75" x14ac:dyDescent="0.3">
      <c r="A14" s="15" t="s">
        <v>86</v>
      </c>
      <c r="B14" s="19"/>
      <c r="C14" s="12" t="str">
        <f>IFERROR(VLOOKUP(B14,smpr,2,FALSE),"")</f>
        <v/>
      </c>
      <c r="D14" s="13" t="str">
        <f>IFERROR(SUM(C14/30),"")</f>
        <v/>
      </c>
      <c r="E14" s="12" t="str">
        <f>IFERROR(SUM(GRANTEDDAYS*D14),"")</f>
        <v/>
      </c>
      <c r="F14" s="12" t="str">
        <f>IFERROR(VLOOKUP(B14,travb,3,FALSE),"")</f>
        <v/>
      </c>
      <c r="G14" s="9" t="str">
        <f>IFERROR(SUM(E14+F14),"")</f>
        <v/>
      </c>
      <c r="H14" s="4"/>
      <c r="I14" s="4"/>
    </row>
    <row r="15" spans="1:9" ht="18.75" x14ac:dyDescent="0.3">
      <c r="A15" s="4"/>
      <c r="B15" s="4"/>
      <c r="C15" s="4"/>
      <c r="D15" s="4"/>
      <c r="E15" s="4"/>
      <c r="F15" s="4"/>
      <c r="G15" s="4"/>
      <c r="H15" s="4"/>
      <c r="I15" s="4"/>
    </row>
    <row r="16" spans="1:9" ht="18.75" x14ac:dyDescent="0.3">
      <c r="A16" s="4" t="s">
        <v>79</v>
      </c>
      <c r="B16" s="4"/>
      <c r="C16" s="4"/>
      <c r="D16" s="4"/>
      <c r="E16" s="4"/>
      <c r="F16" s="4"/>
      <c r="G16" s="4"/>
      <c r="H16" s="4"/>
      <c r="I16" s="4"/>
    </row>
    <row r="17" spans="1:9" ht="18.75" x14ac:dyDescent="0.3">
      <c r="A17" s="4" t="s">
        <v>89</v>
      </c>
      <c r="B17" s="4"/>
      <c r="C17" s="4"/>
      <c r="D17" s="4"/>
      <c r="E17" s="4"/>
      <c r="F17" s="4"/>
      <c r="G17" s="4"/>
      <c r="H17" s="4"/>
      <c r="I17" s="4"/>
    </row>
    <row r="18" spans="1:9" ht="18.75" x14ac:dyDescent="0.3">
      <c r="A18" s="4"/>
      <c r="B18" s="4"/>
      <c r="C18" s="4"/>
      <c r="D18" s="4"/>
      <c r="E18" s="4"/>
      <c r="F18" s="4"/>
      <c r="G18" s="4"/>
      <c r="H18" s="4"/>
      <c r="I18" s="4"/>
    </row>
    <row r="19" spans="1:9" ht="18.75" x14ac:dyDescent="0.3">
      <c r="A19" s="4"/>
      <c r="B19" s="4"/>
      <c r="C19" s="4"/>
      <c r="D19" s="4"/>
      <c r="E19" s="4"/>
      <c r="F19" s="4"/>
      <c r="G19" s="4"/>
      <c r="H19" s="4"/>
      <c r="I19" s="4"/>
    </row>
    <row r="20" spans="1:9" ht="18.75" x14ac:dyDescent="0.3">
      <c r="A20" s="4"/>
      <c r="B20" s="4"/>
      <c r="C20" s="4"/>
      <c r="D20" s="4"/>
      <c r="E20" s="4"/>
      <c r="F20" s="4"/>
      <c r="G20" s="4"/>
      <c r="H20" s="4"/>
      <c r="I20" s="4"/>
    </row>
    <row r="21" spans="1:9" ht="18.75" x14ac:dyDescent="0.3">
      <c r="A21" s="4"/>
      <c r="B21" s="4"/>
      <c r="C21" s="4"/>
      <c r="D21" s="4"/>
      <c r="E21" s="4"/>
      <c r="F21" s="4"/>
      <c r="G21" s="4"/>
      <c r="H21" s="4"/>
      <c r="I21" s="4"/>
    </row>
    <row r="22" spans="1:9" ht="18.75" x14ac:dyDescent="0.3">
      <c r="A22" s="4"/>
      <c r="B22" s="4"/>
      <c r="C22" s="4"/>
      <c r="D22" s="4"/>
      <c r="E22" s="4"/>
      <c r="F22" s="4"/>
      <c r="G22" s="4"/>
      <c r="H22" s="4"/>
      <c r="I22" s="4"/>
    </row>
    <row r="23" spans="1:9" ht="18.75" x14ac:dyDescent="0.3">
      <c r="A23" s="4"/>
      <c r="B23" s="4"/>
      <c r="C23" s="4"/>
      <c r="D23" s="4"/>
      <c r="E23" s="4"/>
      <c r="F23" s="4"/>
      <c r="G23" s="4"/>
      <c r="H23" s="4"/>
      <c r="I23" s="4"/>
    </row>
    <row r="24" spans="1:9" ht="18.75" x14ac:dyDescent="0.3">
      <c r="A24" s="4"/>
      <c r="B24" s="4"/>
      <c r="C24" s="4"/>
      <c r="D24" s="4"/>
      <c r="E24" s="4"/>
      <c r="F24" s="4"/>
      <c r="G24" s="4"/>
      <c r="H24" s="4"/>
      <c r="I24" s="4"/>
    </row>
    <row r="25" spans="1:9" ht="18.75" x14ac:dyDescent="0.3">
      <c r="A25" s="4"/>
      <c r="B25" s="4"/>
      <c r="C25" s="4"/>
      <c r="D25" s="4"/>
      <c r="E25" s="4"/>
      <c r="F25" s="4"/>
      <c r="G25" s="4"/>
      <c r="H25" s="4"/>
      <c r="I25" s="4"/>
    </row>
    <row r="26" spans="1:9" ht="18.75" x14ac:dyDescent="0.3">
      <c r="A26" s="4"/>
      <c r="B26" s="4"/>
      <c r="C26" s="4"/>
      <c r="D26" s="4"/>
      <c r="E26" s="4"/>
      <c r="F26" s="4"/>
      <c r="G26" s="4"/>
      <c r="H26" s="4"/>
      <c r="I26" s="4"/>
    </row>
    <row r="27" spans="1:9" ht="18.75" x14ac:dyDescent="0.3">
      <c r="A27" s="4"/>
      <c r="B27" s="4"/>
      <c r="C27" s="4"/>
      <c r="D27" s="4"/>
      <c r="E27" s="4"/>
      <c r="F27" s="4"/>
      <c r="G27" s="4"/>
      <c r="H27" s="4"/>
      <c r="I27" s="4"/>
    </row>
    <row r="28" spans="1:9" ht="18.75" x14ac:dyDescent="0.3">
      <c r="A28" s="4"/>
      <c r="B28" s="4"/>
      <c r="C28" s="4"/>
      <c r="D28" s="4"/>
      <c r="E28" s="4"/>
      <c r="F28" s="4"/>
      <c r="G28" s="4"/>
      <c r="H28" s="4"/>
      <c r="I28" s="4"/>
    </row>
    <row r="29" spans="1:9" ht="18.75" x14ac:dyDescent="0.3">
      <c r="A29" s="4"/>
      <c r="B29" s="4"/>
      <c r="C29" s="4"/>
      <c r="D29" s="4"/>
      <c r="E29" s="4"/>
      <c r="F29" s="4"/>
      <c r="G29" s="4"/>
      <c r="H29" s="4"/>
      <c r="I29" s="4"/>
    </row>
    <row r="30" spans="1:9" ht="18.75" x14ac:dyDescent="0.3">
      <c r="A30" s="4"/>
      <c r="B30" s="4"/>
      <c r="C30" s="4"/>
      <c r="D30" s="4"/>
      <c r="E30" s="4"/>
      <c r="F30" s="4"/>
      <c r="G30" s="4"/>
      <c r="H30" s="4"/>
      <c r="I30" s="4"/>
    </row>
    <row r="31" spans="1:9" ht="18.75" x14ac:dyDescent="0.3">
      <c r="A31" s="4"/>
      <c r="B31" s="4"/>
      <c r="C31" s="4"/>
      <c r="D31" s="4"/>
      <c r="E31" s="4"/>
      <c r="F31" s="4"/>
      <c r="G31" s="4"/>
      <c r="H31" s="4"/>
      <c r="I31" s="4"/>
    </row>
    <row r="32" spans="1:9" ht="18.75" x14ac:dyDescent="0.3">
      <c r="A32" s="4"/>
      <c r="B32" s="4"/>
      <c r="C32" s="4"/>
      <c r="D32" s="4"/>
      <c r="E32" s="4"/>
      <c r="F32" s="4"/>
      <c r="G32" s="4"/>
      <c r="H32" s="4"/>
      <c r="I32" s="4"/>
    </row>
    <row r="33" spans="1:9" ht="18.75" x14ac:dyDescent="0.3">
      <c r="A33" s="4"/>
      <c r="B33" s="4"/>
      <c r="C33" s="4"/>
      <c r="D33" s="4"/>
      <c r="E33" s="4"/>
      <c r="F33" s="4"/>
      <c r="G33" s="4"/>
      <c r="H33" s="4"/>
      <c r="I33" s="4"/>
    </row>
    <row r="34" spans="1:9" ht="18.75" x14ac:dyDescent="0.3">
      <c r="A34" s="4"/>
      <c r="B34" s="4"/>
      <c r="C34" s="4"/>
      <c r="D34" s="4"/>
      <c r="E34" s="4"/>
      <c r="F34" s="4"/>
      <c r="G34" s="4"/>
      <c r="H34" s="4"/>
      <c r="I34" s="4"/>
    </row>
    <row r="35" spans="1:9" ht="18.75" x14ac:dyDescent="0.3">
      <c r="A35" s="4"/>
      <c r="B35" s="4"/>
      <c r="C35" s="4"/>
      <c r="D35" s="4"/>
      <c r="E35" s="4"/>
      <c r="F35" s="4"/>
      <c r="G35" s="4"/>
      <c r="H35" s="4"/>
      <c r="I35" s="4"/>
    </row>
  </sheetData>
  <sheetProtection sheet="1" objects="1" scenarios="1"/>
  <mergeCells count="1">
    <mergeCell ref="C5:D8"/>
  </mergeCells>
  <dataValidations count="1">
    <dataValidation type="list" allowBlank="1" showInputMessage="1" showErrorMessage="1" sqref="B13:B14">
      <formula1>lond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8" sqref="D38"/>
    </sheetView>
  </sheetViews>
  <sheetFormatPr defaultRowHeight="15" x14ac:dyDescent="0.25"/>
  <cols>
    <col min="1" max="1" width="13.28515625" customWidth="1"/>
    <col min="4" max="4" width="15.140625" customWidth="1"/>
    <col min="5" max="5" width="12.5703125" customWidth="1"/>
    <col min="14" max="14" width="10.7109375" bestFit="1" customWidth="1"/>
  </cols>
  <sheetData>
    <row r="1" spans="1:14" x14ac:dyDescent="0.25">
      <c r="A1" t="s">
        <v>37</v>
      </c>
      <c r="B1" t="s">
        <v>39</v>
      </c>
      <c r="C1" t="s">
        <v>81</v>
      </c>
      <c r="E1" t="s">
        <v>38</v>
      </c>
      <c r="F1" t="s">
        <v>40</v>
      </c>
      <c r="I1" t="s">
        <v>76</v>
      </c>
      <c r="M1">
        <f>Reiknivel!$B$13</f>
        <v>0</v>
      </c>
      <c r="N1" t="str">
        <f>IFERROR(VLOOKUP(M1,travel,2,FALSE),"")</f>
        <v/>
      </c>
    </row>
    <row r="2" spans="1:14" x14ac:dyDescent="0.25">
      <c r="A2" t="s">
        <v>4</v>
      </c>
      <c r="B2">
        <v>550</v>
      </c>
      <c r="C2">
        <v>360</v>
      </c>
      <c r="E2" t="s">
        <v>4</v>
      </c>
      <c r="F2">
        <v>750</v>
      </c>
      <c r="H2" t="s">
        <v>44</v>
      </c>
      <c r="I2" s="11">
        <v>360</v>
      </c>
    </row>
    <row r="3" spans="1:14" x14ac:dyDescent="0.25">
      <c r="A3" t="s">
        <v>6</v>
      </c>
      <c r="B3">
        <v>500</v>
      </c>
      <c r="C3">
        <v>360</v>
      </c>
      <c r="E3" t="s">
        <v>6</v>
      </c>
      <c r="F3">
        <v>700</v>
      </c>
      <c r="H3" t="s">
        <v>45</v>
      </c>
      <c r="I3" s="11">
        <v>360</v>
      </c>
    </row>
    <row r="4" spans="1:14" x14ac:dyDescent="0.25">
      <c r="A4" t="s">
        <v>7</v>
      </c>
      <c r="B4">
        <v>450</v>
      </c>
      <c r="C4">
        <v>530</v>
      </c>
      <c r="E4" t="s">
        <v>7</v>
      </c>
      <c r="F4">
        <v>650</v>
      </c>
      <c r="H4" t="s">
        <v>46</v>
      </c>
      <c r="I4" s="11">
        <v>530</v>
      </c>
    </row>
    <row r="5" spans="1:14" x14ac:dyDescent="0.25">
      <c r="A5" t="s">
        <v>8</v>
      </c>
      <c r="B5">
        <v>500</v>
      </c>
      <c r="C5">
        <v>530</v>
      </c>
      <c r="E5" t="s">
        <v>8</v>
      </c>
      <c r="F5">
        <v>700</v>
      </c>
      <c r="H5" t="s">
        <v>47</v>
      </c>
      <c r="I5" s="11">
        <v>530</v>
      </c>
      <c r="K5">
        <v>650</v>
      </c>
    </row>
    <row r="6" spans="1:14" x14ac:dyDescent="0.25">
      <c r="A6" t="s">
        <v>9</v>
      </c>
      <c r="B6">
        <v>500</v>
      </c>
      <c r="C6">
        <v>820</v>
      </c>
      <c r="E6" t="s">
        <v>9</v>
      </c>
      <c r="F6">
        <v>700</v>
      </c>
      <c r="H6" t="s">
        <v>48</v>
      </c>
      <c r="I6" s="11">
        <v>820</v>
      </c>
      <c r="K6">
        <v>700</v>
      </c>
    </row>
    <row r="7" spans="1:14" x14ac:dyDescent="0.25">
      <c r="A7" t="s">
        <v>10</v>
      </c>
      <c r="B7">
        <v>500</v>
      </c>
      <c r="C7">
        <v>360</v>
      </c>
      <c r="E7" t="s">
        <v>10</v>
      </c>
      <c r="F7">
        <v>700</v>
      </c>
      <c r="H7" t="s">
        <v>49</v>
      </c>
      <c r="I7" s="11">
        <v>360</v>
      </c>
      <c r="K7" t="s">
        <v>5</v>
      </c>
    </row>
    <row r="8" spans="1:14" x14ac:dyDescent="0.25">
      <c r="A8" t="s">
        <v>11</v>
      </c>
      <c r="B8">
        <v>550</v>
      </c>
      <c r="C8">
        <v>360</v>
      </c>
      <c r="E8" t="s">
        <v>11</v>
      </c>
      <c r="F8">
        <v>750</v>
      </c>
      <c r="H8" t="s">
        <v>50</v>
      </c>
      <c r="I8" s="11">
        <v>360</v>
      </c>
    </row>
    <row r="9" spans="1:14" x14ac:dyDescent="0.25">
      <c r="A9" t="s">
        <v>12</v>
      </c>
      <c r="B9">
        <v>450</v>
      </c>
      <c r="C9">
        <v>360</v>
      </c>
      <c r="E9" t="s">
        <v>12</v>
      </c>
      <c r="F9">
        <v>650</v>
      </c>
      <c r="H9" t="s">
        <v>51</v>
      </c>
      <c r="I9" s="11">
        <v>360</v>
      </c>
    </row>
    <row r="10" spans="1:14" x14ac:dyDescent="0.25">
      <c r="A10" t="s">
        <v>13</v>
      </c>
      <c r="B10">
        <v>550</v>
      </c>
      <c r="C10">
        <v>530</v>
      </c>
      <c r="E10" t="s">
        <v>13</v>
      </c>
      <c r="F10">
        <v>750</v>
      </c>
      <c r="H10" t="s">
        <v>52</v>
      </c>
      <c r="I10" s="11">
        <v>530</v>
      </c>
    </row>
    <row r="11" spans="1:14" x14ac:dyDescent="0.25">
      <c r="A11" t="s">
        <v>14</v>
      </c>
      <c r="B11">
        <v>550</v>
      </c>
      <c r="C11">
        <v>360</v>
      </c>
      <c r="E11" t="s">
        <v>14</v>
      </c>
      <c r="F11">
        <v>750</v>
      </c>
      <c r="H11" t="s">
        <v>53</v>
      </c>
      <c r="I11" s="11">
        <v>360</v>
      </c>
    </row>
    <row r="12" spans="1:14" x14ac:dyDescent="0.25">
      <c r="A12" t="s">
        <v>15</v>
      </c>
      <c r="B12">
        <v>500</v>
      </c>
      <c r="C12">
        <v>360</v>
      </c>
      <c r="E12" t="s">
        <v>15</v>
      </c>
      <c r="F12">
        <v>700</v>
      </c>
      <c r="H12" t="s">
        <v>54</v>
      </c>
      <c r="I12" s="11">
        <v>360</v>
      </c>
    </row>
    <row r="13" spans="1:14" x14ac:dyDescent="0.25">
      <c r="A13" t="s">
        <v>16</v>
      </c>
      <c r="B13">
        <v>500</v>
      </c>
      <c r="C13">
        <v>820</v>
      </c>
      <c r="E13" t="s">
        <v>16</v>
      </c>
      <c r="F13">
        <v>700</v>
      </c>
      <c r="H13" t="s">
        <v>55</v>
      </c>
      <c r="I13" s="11">
        <v>820</v>
      </c>
    </row>
    <row r="14" spans="1:14" x14ac:dyDescent="0.25">
      <c r="A14" t="s">
        <v>17</v>
      </c>
      <c r="B14">
        <v>500</v>
      </c>
      <c r="C14">
        <v>360</v>
      </c>
      <c r="E14" t="s">
        <v>17</v>
      </c>
      <c r="F14">
        <v>700</v>
      </c>
      <c r="H14" t="s">
        <v>56</v>
      </c>
      <c r="I14" s="11">
        <v>360</v>
      </c>
    </row>
    <row r="15" spans="1:14" x14ac:dyDescent="0.25">
      <c r="A15" t="s">
        <v>18</v>
      </c>
      <c r="B15">
        <v>450</v>
      </c>
      <c r="C15">
        <v>530</v>
      </c>
      <c r="E15" t="s">
        <v>18</v>
      </c>
      <c r="F15">
        <v>650</v>
      </c>
      <c r="H15" t="s">
        <v>57</v>
      </c>
      <c r="I15" s="11">
        <v>530</v>
      </c>
    </row>
    <row r="16" spans="1:14" x14ac:dyDescent="0.25">
      <c r="A16" t="s">
        <v>19</v>
      </c>
      <c r="B16">
        <v>550</v>
      </c>
      <c r="C16">
        <v>360</v>
      </c>
      <c r="E16" t="s">
        <v>19</v>
      </c>
      <c r="F16">
        <v>750</v>
      </c>
      <c r="H16" t="s">
        <v>58</v>
      </c>
      <c r="I16" s="11">
        <v>360</v>
      </c>
    </row>
    <row r="17" spans="1:9" x14ac:dyDescent="0.25">
      <c r="A17" t="s">
        <v>20</v>
      </c>
      <c r="B17">
        <v>550</v>
      </c>
      <c r="C17">
        <v>360</v>
      </c>
      <c r="E17" t="s">
        <v>20</v>
      </c>
      <c r="F17">
        <v>750</v>
      </c>
      <c r="H17" t="s">
        <v>59</v>
      </c>
      <c r="I17" s="11">
        <v>360</v>
      </c>
    </row>
    <row r="18" spans="1:9" x14ac:dyDescent="0.25">
      <c r="A18" t="s">
        <v>21</v>
      </c>
      <c r="B18">
        <v>450</v>
      </c>
      <c r="C18">
        <v>360</v>
      </c>
      <c r="E18" t="s">
        <v>21</v>
      </c>
      <c r="F18">
        <v>650</v>
      </c>
      <c r="H18" t="s">
        <v>60</v>
      </c>
      <c r="I18" s="11">
        <v>360</v>
      </c>
    </row>
    <row r="19" spans="1:9" x14ac:dyDescent="0.25">
      <c r="A19" t="s">
        <v>22</v>
      </c>
      <c r="B19">
        <v>550</v>
      </c>
      <c r="C19">
        <v>360</v>
      </c>
      <c r="E19" t="s">
        <v>22</v>
      </c>
      <c r="F19">
        <v>750</v>
      </c>
      <c r="H19" t="s">
        <v>61</v>
      </c>
      <c r="I19" s="11">
        <v>360</v>
      </c>
    </row>
    <row r="20" spans="1:9" x14ac:dyDescent="0.25">
      <c r="A20" t="s">
        <v>23</v>
      </c>
      <c r="B20">
        <v>450</v>
      </c>
      <c r="C20">
        <v>360</v>
      </c>
      <c r="E20" t="s">
        <v>23</v>
      </c>
      <c r="F20">
        <v>650</v>
      </c>
      <c r="H20" t="s">
        <v>62</v>
      </c>
      <c r="I20" s="11">
        <v>360</v>
      </c>
    </row>
    <row r="21" spans="1:9" x14ac:dyDescent="0.25">
      <c r="A21" t="s">
        <v>24</v>
      </c>
      <c r="B21">
        <v>500</v>
      </c>
      <c r="C21">
        <v>360</v>
      </c>
      <c r="E21" t="s">
        <v>24</v>
      </c>
      <c r="F21">
        <v>700</v>
      </c>
      <c r="H21" t="s">
        <v>63</v>
      </c>
      <c r="I21" s="11">
        <v>360</v>
      </c>
    </row>
    <row r="22" spans="1:9" x14ac:dyDescent="0.25">
      <c r="A22" t="s">
        <v>25</v>
      </c>
      <c r="B22">
        <v>450</v>
      </c>
      <c r="C22">
        <v>530</v>
      </c>
      <c r="E22" t="s">
        <v>25</v>
      </c>
      <c r="F22">
        <v>650</v>
      </c>
      <c r="H22" t="s">
        <v>64</v>
      </c>
      <c r="I22" s="11">
        <v>530</v>
      </c>
    </row>
    <row r="23" spans="1:9" x14ac:dyDescent="0.25">
      <c r="A23" t="s">
        <v>26</v>
      </c>
      <c r="B23">
        <v>450</v>
      </c>
      <c r="C23">
        <v>820</v>
      </c>
      <c r="E23" t="s">
        <v>26</v>
      </c>
      <c r="F23">
        <v>650</v>
      </c>
      <c r="H23" t="s">
        <v>65</v>
      </c>
      <c r="I23" s="11">
        <v>820</v>
      </c>
    </row>
    <row r="24" spans="1:9" x14ac:dyDescent="0.25">
      <c r="A24" t="s">
        <v>27</v>
      </c>
      <c r="B24">
        <v>550</v>
      </c>
      <c r="C24">
        <v>275</v>
      </c>
      <c r="E24" t="s">
        <v>27</v>
      </c>
      <c r="F24">
        <v>750</v>
      </c>
      <c r="H24" t="s">
        <v>66</v>
      </c>
      <c r="I24" s="11">
        <v>275</v>
      </c>
    </row>
    <row r="25" spans="1:9" x14ac:dyDescent="0.25">
      <c r="A25" t="s">
        <v>28</v>
      </c>
      <c r="B25">
        <v>450</v>
      </c>
      <c r="C25">
        <v>360</v>
      </c>
      <c r="E25" t="s">
        <v>28</v>
      </c>
      <c r="F25">
        <v>650</v>
      </c>
      <c r="H25" t="s">
        <v>67</v>
      </c>
      <c r="I25" s="11">
        <v>360</v>
      </c>
    </row>
    <row r="26" spans="1:9" x14ac:dyDescent="0.25">
      <c r="A26" t="s">
        <v>29</v>
      </c>
      <c r="B26">
        <v>500</v>
      </c>
      <c r="C26">
        <v>530</v>
      </c>
      <c r="E26" t="s">
        <v>29</v>
      </c>
      <c r="F26">
        <v>700</v>
      </c>
      <c r="H26" t="s">
        <v>68</v>
      </c>
      <c r="I26" s="11">
        <v>530</v>
      </c>
    </row>
    <row r="27" spans="1:9" x14ac:dyDescent="0.25">
      <c r="A27" t="s">
        <v>30</v>
      </c>
      <c r="B27">
        <v>450</v>
      </c>
      <c r="C27">
        <v>530</v>
      </c>
      <c r="E27" t="s">
        <v>30</v>
      </c>
      <c r="F27">
        <v>650</v>
      </c>
      <c r="H27" t="s">
        <v>69</v>
      </c>
      <c r="I27" s="11">
        <v>530</v>
      </c>
    </row>
    <row r="28" spans="1:9" x14ac:dyDescent="0.25">
      <c r="A28" t="s">
        <v>31</v>
      </c>
      <c r="B28">
        <v>500</v>
      </c>
      <c r="C28">
        <v>530</v>
      </c>
      <c r="E28" t="s">
        <v>31</v>
      </c>
      <c r="F28">
        <v>700</v>
      </c>
      <c r="H28" t="s">
        <v>70</v>
      </c>
      <c r="I28" s="11">
        <v>530</v>
      </c>
    </row>
    <row r="29" spans="1:9" x14ac:dyDescent="0.25">
      <c r="A29" t="s">
        <v>32</v>
      </c>
      <c r="B29">
        <v>500</v>
      </c>
      <c r="C29">
        <v>530</v>
      </c>
      <c r="E29" t="s">
        <v>32</v>
      </c>
      <c r="F29">
        <v>700</v>
      </c>
      <c r="H29" t="s">
        <v>71</v>
      </c>
      <c r="I29" s="11">
        <v>530</v>
      </c>
    </row>
    <row r="30" spans="1:9" x14ac:dyDescent="0.25">
      <c r="A30" t="s">
        <v>33</v>
      </c>
      <c r="B30">
        <v>500</v>
      </c>
      <c r="C30">
        <v>360</v>
      </c>
      <c r="E30" t="s">
        <v>33</v>
      </c>
      <c r="F30">
        <v>700</v>
      </c>
      <c r="H30" t="s">
        <v>72</v>
      </c>
      <c r="I30" s="11">
        <v>360</v>
      </c>
    </row>
    <row r="31" spans="1:9" x14ac:dyDescent="0.25">
      <c r="A31" t="s">
        <v>34</v>
      </c>
      <c r="B31">
        <v>550</v>
      </c>
      <c r="C31">
        <v>360</v>
      </c>
      <c r="E31" t="s">
        <v>34</v>
      </c>
      <c r="F31">
        <v>750</v>
      </c>
      <c r="H31" t="s">
        <v>73</v>
      </c>
      <c r="I31" s="11">
        <v>360</v>
      </c>
    </row>
    <row r="32" spans="1:9" x14ac:dyDescent="0.25">
      <c r="A32" t="s">
        <v>35</v>
      </c>
      <c r="B32">
        <v>500</v>
      </c>
      <c r="C32">
        <v>820</v>
      </c>
      <c r="E32" t="s">
        <v>35</v>
      </c>
      <c r="F32">
        <v>700</v>
      </c>
      <c r="H32" t="s">
        <v>74</v>
      </c>
      <c r="I32" s="11">
        <v>820</v>
      </c>
    </row>
    <row r="33" spans="1:9" x14ac:dyDescent="0.25">
      <c r="A33" t="s">
        <v>36</v>
      </c>
      <c r="B33">
        <v>550</v>
      </c>
      <c r="C33">
        <v>275</v>
      </c>
      <c r="E33" t="s">
        <v>36</v>
      </c>
      <c r="F33">
        <v>750</v>
      </c>
      <c r="H33" t="s">
        <v>75</v>
      </c>
      <c r="I33" s="11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Reiknivel</vt:lpstr>
      <vt:lpstr>listar</vt:lpstr>
      <vt:lpstr>ENDDATE</vt:lpstr>
      <vt:lpstr>GRANTEDDAYS</vt:lpstr>
      <vt:lpstr>GRANTEDMONTHS</vt:lpstr>
      <vt:lpstr>GRANTEDREMAININGDAYS</vt:lpstr>
      <vt:lpstr>lond</vt:lpstr>
      <vt:lpstr>smpr</vt:lpstr>
      <vt:lpstr>smsr</vt:lpstr>
      <vt:lpstr>STARTDATE</vt:lpstr>
      <vt:lpstr>travb</vt:lpstr>
      <vt:lpstr>travel</vt:lpstr>
    </vt:vector>
  </TitlesOfParts>
  <Company>Rannsóknamiðstöð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</dc:creator>
  <cp:lastModifiedBy>oskar</cp:lastModifiedBy>
  <dcterms:created xsi:type="dcterms:W3CDTF">2015-09-22T11:44:06Z</dcterms:created>
  <dcterms:modified xsi:type="dcterms:W3CDTF">2016-01-07T13:12:57Z</dcterms:modified>
</cp:coreProperties>
</file>